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b 2" sheetId="1" state="visible" r:id="rId2"/>
  </sheets>
  <definedNames>
    <definedName function="false" hidden="false" localSheetId="0" name="_xlnm.Print_Area" vbProcedure="false">'Lab 2'!$A$1:$J$52,'Lab 2'!$A$55:$J$68,'Lab 2'!$A$70:$J$129,'Lab 2'!$A$132:$J$192</definedName>
    <definedName function="false" hidden="false" localSheetId="0" name="_xlnm.Print_Area_0" vbProcedure="false">'Lab 2'!$A$1:$J$52,'Lab 2'!$A$55:$J$108,'Lab 2'!$A$110:$J$149</definedName>
    <definedName function="false" hidden="false" localSheetId="0" name="_xlnm.Print_Area_0_0" vbProcedure="false">'Lab 2'!$A$1:$J$52,'Lab 2'!$A$54:$J$69</definedName>
    <definedName function="false" hidden="false" localSheetId="0" name="_xlnm.Print_Area_0_0_0" vbProcedure="false">'Lab 2'!$C$41:$H$42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<sst xmlns="http://schemas.openxmlformats.org/spreadsheetml/2006/main" count="167" uniqueCount="96">
  <si>
    <r>
      <rPr>
        <b val="true"/>
        <sz val="22"/>
        <color rgb="FF000000"/>
        <rFont val="Arial"/>
        <family val="2"/>
        <charset val="1"/>
      </rPr>
      <t xml:space="preserve">ECE401</t>
    </r>
    <r>
      <rPr>
        <sz val="22"/>
        <color rgb="FF000000"/>
        <rFont val="Arial"/>
        <family val="2"/>
        <charset val="1"/>
      </rPr>
      <t xml:space="preserve"> – Lab 2: </t>
    </r>
    <r>
      <rPr>
        <i val="true"/>
        <sz val="22"/>
        <color rgb="FF000000"/>
        <rFont val="Arial"/>
        <family val="2"/>
        <charset val="1"/>
      </rPr>
      <t xml:space="preserve">Three Phase Diode Rectifiers</t>
    </r>
  </si>
  <si>
    <t xml:space="preserve">Results Sheet</t>
  </si>
  <si>
    <t xml:space="preserve">Name</t>
  </si>
  <si>
    <t xml:space="preserve">CCID</t>
  </si>
  <si>
    <t xml:space="preserve">Lab Section</t>
  </si>
  <si>
    <r>
      <rPr>
        <b val="true"/>
        <sz val="14"/>
        <color rgb="FF000000"/>
        <rFont val="Arial"/>
        <family val="2"/>
        <charset val="1"/>
      </rPr>
      <t xml:space="preserve">AC Inductance – </t>
    </r>
    <r>
      <rPr>
        <i val="true"/>
        <sz val="14"/>
        <color rgb="FF000000"/>
        <rFont val="Arial"/>
        <family val="2"/>
        <charset val="1"/>
      </rPr>
      <t xml:space="preserve">Measurement</t>
    </r>
  </si>
  <si>
    <t xml:space="preserve">Legend</t>
  </si>
  <si>
    <t xml:space="preserve">Units</t>
  </si>
  <si>
    <t xml:space="preserve">Phase A</t>
  </si>
  <si>
    <t xml:space="preserve">Phase B</t>
  </si>
  <si>
    <t xml:space="preserve">Phase C</t>
  </si>
  <si>
    <t xml:space="preserve">Prelab Calculation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</si>
  <si>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</si>
  <si>
    <t xml:space="preserve">V</t>
  </si>
  <si>
    <t xml:space="preserve">Lab Measurement</t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</si>
  <si>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</si>
  <si>
    <t xml:space="preserve">A</t>
  </si>
  <si>
    <t xml:space="preserve">Postlab Calculation</t>
  </si>
  <si>
    <t xml:space="preserve">ϴ</t>
  </si>
  <si>
    <t xml:space="preserve">°</t>
  </si>
  <si>
    <r>
      <rPr>
        <b val="true"/>
        <sz val="11"/>
        <color rgb="FF000000"/>
        <rFont val="Arial"/>
        <family val="2"/>
        <charset val="1"/>
      </rPr>
      <t xml:space="preserve">L</t>
    </r>
    <r>
      <rPr>
        <b val="true"/>
        <vertAlign val="subscript"/>
        <sz val="11"/>
        <color rgb="FF000000"/>
        <rFont val="Calibri"/>
        <family val="2"/>
        <charset val="1"/>
      </rPr>
      <t xml:space="preserve">AC</t>
    </r>
  </si>
  <si>
    <t xml:space="preserve">mH</t>
  </si>
  <si>
    <r>
      <rPr>
        <b val="true"/>
        <sz val="14"/>
        <color rgb="FF000000"/>
        <rFont val="Arial"/>
        <family val="2"/>
        <charset val="1"/>
      </rPr>
      <t xml:space="preserve">Results Table -</t>
    </r>
    <r>
      <rPr>
        <sz val="14"/>
        <color rgb="FF000000"/>
        <rFont val="Arial"/>
        <family val="2"/>
        <charset val="1"/>
      </rPr>
      <t xml:space="preserve"> </t>
    </r>
    <r>
      <rPr>
        <i val="true"/>
        <sz val="14"/>
        <color rgb="FF000000"/>
        <rFont val="Arial"/>
        <family val="2"/>
        <charset val="1"/>
      </rPr>
      <t xml:space="preserve">Three Phase Diode Rectifier</t>
    </r>
  </si>
  <si>
    <r>
      <rPr>
        <b val="true"/>
        <sz val="11"/>
        <color rgb="FF000000"/>
        <rFont val="Arial"/>
        <family val="2"/>
        <charset val="1"/>
      </rPr>
      <t xml:space="preserve">AC Supply Reactor </t>
    </r>
    <r>
      <rPr>
        <sz val="11"/>
        <color rgb="FF000000"/>
        <rFont val="Arial"/>
        <family val="2"/>
        <charset val="1"/>
      </rPr>
      <t xml:space="preserve">(~5mH)</t>
    </r>
  </si>
  <si>
    <r>
      <rPr>
        <b val="true"/>
        <sz val="11"/>
        <color rgb="FF000000"/>
        <rFont val="Arial"/>
        <family val="2"/>
        <charset val="1"/>
      </rPr>
      <t xml:space="preserve">DC Inductor </t>
    </r>
    <r>
      <rPr>
        <sz val="11"/>
        <color rgb="FF000000"/>
        <rFont val="Arial"/>
        <family val="2"/>
        <charset val="1"/>
      </rPr>
      <t xml:space="preserve">(~10mH)</t>
    </r>
  </si>
  <si>
    <r>
      <rPr>
        <b val="true"/>
        <sz val="11"/>
        <color rgb="FF000000"/>
        <rFont val="Arial"/>
        <family val="2"/>
        <charset val="1"/>
      </rPr>
      <t xml:space="preserve">~R</t>
    </r>
    <r>
      <rPr>
        <b val="true"/>
        <vertAlign val="subscript"/>
        <sz val="11"/>
        <color rgb="FF000000"/>
        <rFont val="Arial"/>
        <family val="2"/>
        <charset val="1"/>
      </rPr>
      <t xml:space="preserve">LOAD</t>
    </r>
  </si>
  <si>
    <t xml:space="preserve">Ω</t>
  </si>
  <si>
    <r>
      <rPr>
        <b val="true"/>
        <sz val="11"/>
        <color rgb="FF000000"/>
        <rFont val="Arial"/>
        <family val="2"/>
        <charset val="1"/>
      </rPr>
      <t xml:space="preserve">R</t>
    </r>
    <r>
      <rPr>
        <b val="true"/>
        <vertAlign val="subscript"/>
        <sz val="11"/>
        <color rgb="FF000000"/>
        <rFont val="Arial"/>
        <family val="2"/>
        <charset val="1"/>
      </rPr>
      <t xml:space="preserve">L</t>
    </r>
    <r>
      <rPr>
        <b val="true"/>
        <sz val="11"/>
        <color rgb="FF000000"/>
        <rFont val="Arial"/>
        <family val="2"/>
        <charset val="1"/>
      </rPr>
      <t xml:space="preserve"> = 300 </t>
    </r>
    <r>
      <rPr>
        <b val="true"/>
        <sz val="11"/>
        <color rgb="FF000000"/>
        <rFont val="Times New Roman"/>
        <family val="1"/>
        <charset val="1"/>
      </rPr>
      <t xml:space="preserve">Ω</t>
    </r>
  </si>
  <si>
    <r>
      <rPr>
        <b val="true"/>
        <sz val="11"/>
        <color rgb="FF000000"/>
        <rFont val="Arial"/>
        <family val="2"/>
        <charset val="1"/>
      </rPr>
      <t xml:space="preserve">R</t>
    </r>
    <r>
      <rPr>
        <b val="true"/>
        <vertAlign val="subscript"/>
        <sz val="11"/>
        <color rgb="FF000000"/>
        <rFont val="Arial"/>
        <family val="2"/>
        <charset val="1"/>
      </rPr>
      <t xml:space="preserve">L</t>
    </r>
    <r>
      <rPr>
        <b val="true"/>
        <sz val="11"/>
        <color rgb="FF000000"/>
        <rFont val="Arial"/>
        <family val="2"/>
        <charset val="1"/>
      </rPr>
      <t xml:space="preserve"> = 100 </t>
    </r>
    <r>
      <rPr>
        <b val="true"/>
        <sz val="11"/>
        <color rgb="FF000000"/>
        <rFont val="Times New Roman"/>
        <family val="1"/>
        <charset val="1"/>
      </rPr>
      <t xml:space="preserve">Ω</t>
    </r>
  </si>
  <si>
    <r>
      <rPr>
        <b val="true"/>
        <sz val="11"/>
        <color rgb="FF000000"/>
        <rFont val="Arial"/>
        <family val="2"/>
        <charset val="1"/>
      </rPr>
      <t xml:space="preserve">R</t>
    </r>
    <r>
      <rPr>
        <b val="true"/>
        <vertAlign val="subscript"/>
        <sz val="11"/>
        <color rgb="FF000000"/>
        <rFont val="Arial"/>
        <family val="2"/>
        <charset val="1"/>
      </rPr>
      <t xml:space="preserve">L</t>
    </r>
    <r>
      <rPr>
        <b val="true"/>
        <sz val="11"/>
        <color rgb="FF000000"/>
        <rFont val="Arial"/>
        <family val="2"/>
        <charset val="1"/>
      </rPr>
      <t xml:space="preserve"> = 60 </t>
    </r>
    <r>
      <rPr>
        <b val="true"/>
        <sz val="11"/>
        <color rgb="FF000000"/>
        <rFont val="Times New Roman"/>
        <family val="1"/>
        <charset val="1"/>
      </rPr>
      <t xml:space="preserve">Ω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</si>
  <si>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AB</t>
    </r>
  </si>
  <si>
    <t xml:space="preserve">208 V</t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</si>
  <si>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A,RMS</t>
    </r>
  </si>
  <si>
    <r>
      <rPr>
        <b val="true"/>
        <sz val="11"/>
        <color rgb="FF000000"/>
        <rFont val="Arial"/>
        <family val="2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S</t>
    </r>
  </si>
  <si>
    <t xml:space="preserve">Hz</t>
  </si>
  <si>
    <t xml:space="preserve">60 Hz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</si>
  <si>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1</t>
    </r>
  </si>
  <si>
    <t xml:space="preserve">W</t>
  </si>
  <si>
    <t xml:space="preserve">-</t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</si>
  <si>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A,1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</si>
  <si>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A,3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</si>
  <si>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A,5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</si>
  <si>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A,7</t>
    </r>
  </si>
  <si>
    <r>
      <rPr>
        <b val="true"/>
        <sz val="11"/>
        <color rgb="FF000000"/>
        <rFont val="Arial"/>
        <family val="2"/>
        <charset val="1"/>
      </rPr>
      <t xml:space="preserve">THD</t>
    </r>
    <r>
      <rPr>
        <b val="true"/>
        <vertAlign val="subscript"/>
        <sz val="11"/>
        <color rgb="FF000000"/>
        <rFont val="Calibri"/>
        <family val="2"/>
        <charset val="1"/>
      </rPr>
      <t xml:space="preserve">F</t>
    </r>
  </si>
  <si>
    <t xml:space="preserve">%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</si>
  <si>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CB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</si>
  <si>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C,RMS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</si>
  <si>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2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</si>
  <si>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C,1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</si>
  <si>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C,3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</si>
  <si>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C,5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</si>
  <si>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C,7</t>
    </r>
  </si>
  <si>
    <t xml:space="preserve">Input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</si>
  <si>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</si>
  <si>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r>
      <rPr>
        <b val="true"/>
        <sz val="11"/>
        <color rgb="FF000000"/>
        <rFont val="Arial"/>
        <family val="2"/>
        <charset val="1"/>
      </rPr>
      <t xml:space="preserve">S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</si>
  <si>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t xml:space="preserve">PF</t>
  </si>
  <si>
    <t xml:space="preserve">CDF</t>
  </si>
  <si>
    <t xml:space="preserve">DPF</t>
  </si>
  <si>
    <t xml:space="preserve">Output</t>
  </si>
  <si>
    <r>
      <rPr>
        <b val="true"/>
        <sz val="11"/>
        <color rgb="FF000000"/>
        <rFont val="Arial"/>
        <family val="2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O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</si>
  <si>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O,RMS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</si>
  <si>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O,DC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</si>
  <si>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RIPPLE,P-P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</si>
  <si>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O,RMS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</si>
  <si>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O,DC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</si>
  <si>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O,AC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</si>
  <si>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CAP</t>
    </r>
  </si>
  <si>
    <t xml:space="preserve">Load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</si>
  <si>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LOAD,RMS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</si>
  <si>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LOAD,RMS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</si>
  <si>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</t>
    </r>
  </si>
  <si>
    <t xml:space="preserve">ƞ</t>
  </si>
  <si>
    <r>
      <rPr>
        <b val="true"/>
        <sz val="14"/>
        <color rgb="FF000000"/>
        <rFont val="Arial"/>
        <family val="2"/>
        <charset val="1"/>
      </rPr>
      <t xml:space="preserve">Base and Per Unit - </t>
    </r>
    <r>
      <rPr>
        <i val="true"/>
        <sz val="14"/>
        <color rgb="FF000000"/>
        <rFont val="Arial"/>
        <family val="2"/>
        <charset val="1"/>
      </rPr>
      <t xml:space="preserve">Calculations</t>
    </r>
  </si>
  <si>
    <r>
      <rPr>
        <b val="true"/>
        <sz val="11"/>
        <color rgb="FF000000"/>
        <rFont val="Calibri"/>
        <family val="2"/>
        <charset val="1"/>
      </rPr>
      <t xml:space="preserve">~R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</t>
    </r>
  </si>
  <si>
    <t xml:space="preserve">Base Values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</si>
  <si>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</si>
  <si>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</si>
  <si>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</si>
  <si>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</si>
  <si>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L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</si>
  <si>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t xml:space="preserve">PU Values</t>
  </si>
  <si>
    <r>
      <rPr>
        <b val="true"/>
        <sz val="11"/>
        <color rgb="FF000000"/>
        <rFont val="Arial"/>
        <family val="2"/>
        <charset val="1"/>
      </rPr>
      <t xml:space="preserve">L</t>
    </r>
    <r>
      <rPr>
        <b val="true"/>
        <vertAlign val="subscript"/>
        <sz val="11"/>
        <color rgb="FF000000"/>
        <rFont val="Calibri"/>
        <family val="2"/>
        <charset val="1"/>
      </rPr>
      <t xml:space="preserve">S, 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</si>
  <si>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S, pu</t>
    </r>
  </si>
  <si>
    <t xml:space="preserve">pu</t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</si>
  <si>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S1, 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</si>
  <si>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S5, 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</si>
  <si>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S7,pu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</si>
  <si>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O,DC, pu</t>
    </r>
  </si>
  <si>
    <t xml:space="preserve">Per-unit Inductance AC Supply Reactor Plots</t>
  </si>
  <si>
    <t xml:space="preserve">Comparing the effects of the AC-Supply Reactor versus the DC Inductor</t>
  </si>
  <si>
    <t xml:space="preserve">AC-supply Reactor</t>
  </si>
  <si>
    <t xml:space="preserve">DC-link Inductor</t>
  </si>
  <si>
    <t xml:space="preserve">I5 (ac)</t>
  </si>
  <si>
    <t xml:space="preserve">I7 (ac)</t>
  </si>
  <si>
    <t xml:space="preserve">I5 (dc)</t>
  </si>
  <si>
    <t xml:space="preserve">I7 (dc)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</si>
</sst>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General"/>
    <numFmt numFmtId="167" formatCode="0.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i val="true"/>
      <sz val="22"/>
      <color rgb="FF000000"/>
      <name val="Arial"/>
      <family val="2"/>
      <charset val="1"/>
    </font>
    <font>
      <b val="true"/>
      <i val="true"/>
      <sz val="18"/>
      <color rgb="FF80808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i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vertAlign val="subscript"/>
      <sz val="11"/>
      <color rgb="FF000000"/>
      <name val="Calibri"/>
      <family val="2"/>
      <charset val="1"/>
    </font>
    <font>
      <i val="true"/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vertAlign val="subscript"/>
      <sz val="11"/>
      <color rgb="FF00000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B3B3B3"/>
      </patternFill>
    </fill>
    <fill>
      <patternFill patternType="solid">
        <fgColor rgb="FFAFD095"/>
        <bgColor rgb="FFB3B3B3"/>
      </patternFill>
    </fill>
    <fill>
      <patternFill patternType="solid">
        <fgColor rgb="FFDDDDDD"/>
        <bgColor rgb="FFCCFFCC"/>
      </patternFill>
    </fill>
    <fill>
      <patternFill patternType="solid">
        <fgColor rgb="FFFFA6A6"/>
        <bgColor rgb="FFFFCC99"/>
      </patternFill>
    </fill>
    <fill>
      <patternFill patternType="solid">
        <fgColor rgb="FF069A2E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9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9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9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A6A6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2B2B2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THD%f vs. Ls,P.U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2'!$B$27</c:f>
              <c:strCache>
                <c:ptCount val="1"/>
                <c:pt idx="0">
                  <c:v>THDF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2'!$D$27:$F$27</c:f>
              <c:numCache>
                <c:formatCode>General</c:formatCode>
                <c:ptCount val="3"/>
              </c:numCache>
            </c:numRef>
          </c:yVal>
          <c:smooth val="0"/>
        </c:ser>
        <c:axId val="38383016"/>
        <c:axId val="93618780"/>
      </c:scatterChart>
      <c:valAx>
        <c:axId val="3838301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Inductance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618780"/>
        <c:crosses val="autoZero"/>
        <c:crossBetween val="midCat"/>
      </c:valAx>
      <c:valAx>
        <c:axId val="9361878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THD%f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38301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PF, CDF, DPF vs. Is,P.U.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2'!$B$38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2'!$D$38:$F$38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2'!$B$39</c:f>
              <c:strCache>
                <c:ptCount val="1"/>
                <c:pt idx="0">
                  <c:v>CDF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2'!$D$39:$F$39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2'!$B$40</c:f>
              <c:strCache>
                <c:ptCount val="1"/>
                <c:pt idx="0">
                  <c:v>DPF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2'!$D$40:$F$40</c:f>
              <c:numCache>
                <c:formatCode>General</c:formatCode>
                <c:ptCount val="3"/>
              </c:numCache>
            </c:numRef>
          </c:yVal>
          <c:smooth val="0"/>
        </c:ser>
        <c:axId val="60309599"/>
        <c:axId val="71683793"/>
      </c:scatterChart>
      <c:valAx>
        <c:axId val="603095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Inductance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683793"/>
        <c:crosses val="autoZero"/>
        <c:crossBetween val="midCat"/>
      </c:valAx>
      <c:valAx>
        <c:axId val="71683793"/>
        <c:scaling>
          <c:orientation val="minMax"/>
          <c:max val="100"/>
          <c:min val="7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PF, CDF, DPF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309599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Is,P.U, Is(1,5,7),P.U. vs. Ls,P.U.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2'!$B$64</c:f>
              <c:strCache>
                <c:ptCount val="1"/>
                <c:pt idx="0">
                  <c:v>IS, pu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2'!$D$64:$F$64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2'!$B$65</c:f>
              <c:strCache>
                <c:ptCount val="1"/>
                <c:pt idx="0">
                  <c:v>IS1, pu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2'!$D$65:$F$65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2'!$B$66</c:f>
              <c:strCache>
                <c:ptCount val="1"/>
                <c:pt idx="0">
                  <c:v>IS5, pu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2'!$D$66:$F$66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2'!$B$67</c:f>
              <c:strCache>
                <c:ptCount val="1"/>
                <c:pt idx="0">
                  <c:v>IS7,pu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2'!$D$67:$F$67</c:f>
              <c:numCache>
                <c:formatCode>General</c:formatCode>
                <c:ptCount val="3"/>
              </c:numCache>
            </c:numRef>
          </c:yVal>
          <c:smooth val="0"/>
        </c:ser>
        <c:axId val="38941112"/>
        <c:axId val="19529993"/>
      </c:scatterChart>
      <c:valAx>
        <c:axId val="389411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Inductance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529993"/>
        <c:crosses val="autoZero"/>
        <c:crossBetween val="midCat"/>
      </c:valAx>
      <c:valAx>
        <c:axId val="195299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Current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94111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Vo,DC,P.U. vs. Ls,P.U.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2'!$B$68:$B$68</c:f>
              <c:strCache>
                <c:ptCount val="1"/>
                <c:pt idx="0">
                  <c:v>VO,DC, pu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2'!$D$63:$F$63</c:f>
              <c:numCache>
                <c:formatCode>General</c:formatCode>
                <c:ptCount val="3"/>
              </c:numCache>
            </c:numRef>
          </c:xVal>
          <c:yVal>
            <c:numRef>
              <c:f>'Lab 2'!$D$68:$F$68</c:f>
              <c:numCache>
                <c:formatCode>General</c:formatCode>
                <c:ptCount val="3"/>
              </c:numCache>
            </c:numRef>
          </c:yVal>
          <c:smooth val="0"/>
        </c:ser>
        <c:axId val="62627208"/>
        <c:axId val="75411952"/>
      </c:scatterChart>
      <c:valAx>
        <c:axId val="6262720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Inductance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411952"/>
        <c:crosses val="autoZero"/>
        <c:crossBetween val="midCat"/>
      </c:valAx>
      <c:valAx>
        <c:axId val="754119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Voltage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62720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THD%f vs. Pin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2'!$B$164</c:f>
              <c:strCache>
                <c:ptCount val="1"/>
                <c:pt idx="0">
                  <c:v>AC-supply Reactor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2'!$D$36:$F$36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2'!$D$27:$F$27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2'!$B$165</c:f>
              <c:strCache>
                <c:ptCount val="1"/>
                <c:pt idx="0">
                  <c:v>DC-link Inductor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2'!$H$36:$J$36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2'!$H$27:$J$27</c:f>
              <c:numCache>
                <c:formatCode>General</c:formatCode>
                <c:ptCount val="3"/>
              </c:numCache>
            </c:numRef>
          </c:yVal>
          <c:smooth val="0"/>
        </c:ser>
        <c:axId val="97246597"/>
        <c:axId val="30039815"/>
      </c:scatterChart>
      <c:valAx>
        <c:axId val="9724659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039815"/>
        <c:crosses val="autoZero"/>
        <c:crossBetween val="midCat"/>
      </c:valAx>
      <c:valAx>
        <c:axId val="3003981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THD%f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24659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PF vs. Pin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2'!$B$164</c:f>
              <c:strCache>
                <c:ptCount val="1"/>
                <c:pt idx="0">
                  <c:v>AC-supply Reactor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2'!$D$36:$F$36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2'!$D$38:$F$38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2'!$B$165</c:f>
              <c:strCache>
                <c:ptCount val="1"/>
                <c:pt idx="0">
                  <c:v>DC-link Inductor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2'!$H$36:$J$36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2'!$H$38:$J$38</c:f>
              <c:numCache>
                <c:formatCode>General</c:formatCode>
                <c:ptCount val="3"/>
              </c:numCache>
            </c:numRef>
          </c:yVal>
          <c:smooth val="0"/>
        </c:ser>
        <c:axId val="7973793"/>
        <c:axId val="9475656"/>
      </c:scatterChart>
      <c:valAx>
        <c:axId val="797379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75656"/>
        <c:crosses val="autoZero"/>
        <c:crossBetween val="midCat"/>
      </c:valAx>
      <c:valAx>
        <c:axId val="9475656"/>
        <c:scaling>
          <c:orientation val="minMax"/>
          <c:max val="100"/>
          <c:min val="7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PF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73793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I5, I7 vs, Pin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2'!$B$166</c:f>
              <c:strCache>
                <c:ptCount val="1"/>
                <c:pt idx="0">
                  <c:v>I5 (ac)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triangle"/>
            <c:size val="8"/>
            <c:spPr>
              <a:solidFill>
                <a:srgbClr val="004586"/>
              </a:solidFill>
            </c:spPr>
          </c:marker>
          <c:dPt>
            <c:idx val="2"/>
            <c:marker>
              <c:symbol val="triangle"/>
              <c:size val="8"/>
              <c:spPr>
                <a:solidFill>
                  <a:srgbClr val="004586"/>
                </a:solidFill>
              </c:spPr>
            </c:marker>
          </c:dPt>
          <c:dLbls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2'!$D$36:$F$36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2'!$D$25:$F$25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2'!$B$167</c:f>
              <c:strCache>
                <c:ptCount val="1"/>
                <c:pt idx="0">
                  <c:v>I7 (ac)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2'!$D$36:$F$36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2'!$D$26:$F$26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2'!$B$168</c:f>
              <c:strCache>
                <c:ptCount val="1"/>
                <c:pt idx="0">
                  <c:v>I5 (dc)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2'!$H$36:$J$36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2'!$H$25:$J$25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2'!$B$169</c:f>
              <c:strCache>
                <c:ptCount val="1"/>
                <c:pt idx="0">
                  <c:v>I7 (dc)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prstDash val="sysDot"/>
              <a:round/>
            </a:ln>
          </c:spPr>
          <c:marker>
            <c:symbol val="squar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2'!$H$36:$J$36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2'!$H$26:$J$26</c:f>
              <c:numCache>
                <c:formatCode>General</c:formatCode>
                <c:ptCount val="3"/>
              </c:numCache>
            </c:numRef>
          </c:yVal>
          <c:smooth val="0"/>
        </c:ser>
        <c:axId val="32079355"/>
        <c:axId val="52694752"/>
      </c:scatterChart>
      <c:valAx>
        <c:axId val="320793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694752"/>
        <c:crosses val="autoZero"/>
        <c:crossBetween val="midCat"/>
      </c:valAx>
      <c:valAx>
        <c:axId val="526947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I5, I7 (A)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07935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Vo,DC vs. Pin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2'!$B$164</c:f>
              <c:strCache>
                <c:ptCount val="1"/>
                <c:pt idx="0">
                  <c:v>AC-supply Reactor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2'!$D$36:$F$36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2'!$D$43:$F$43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2'!$B$165</c:f>
              <c:strCache>
                <c:ptCount val="1"/>
                <c:pt idx="0">
                  <c:v>DC-link Inductor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2'!$H$36:$J$36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'Lab 2'!$H$43:$J$43</c:f>
              <c:numCache>
                <c:formatCode>General</c:formatCode>
                <c:ptCount val="3"/>
              </c:numCache>
            </c:numRef>
          </c:yVal>
          <c:smooth val="0"/>
        </c:ser>
        <c:axId val="41935155"/>
        <c:axId val="59288806"/>
      </c:scatterChart>
      <c:valAx>
        <c:axId val="419351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288806"/>
        <c:crosses val="autoZero"/>
        <c:crossBetween val="midCat"/>
      </c:valAx>
      <c:valAx>
        <c:axId val="59288806"/>
        <c:scaling>
          <c:orientation val="minMax"/>
          <c:max val="300"/>
          <c:min val="20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Vo,DC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935155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7" Type="http://schemas.openxmlformats.org/officeDocument/2006/relationships/chart" Target="../charts/chart31.xml"/><Relationship Id="rId8" Type="http://schemas.openxmlformats.org/officeDocument/2006/relationships/chart" Target="../charts/chart3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72000</xdr:colOff>
      <xdr:row>71</xdr:row>
      <xdr:rowOff>30240</xdr:rowOff>
    </xdr:from>
    <xdr:to>
      <xdr:col>5</xdr:col>
      <xdr:colOff>592920</xdr:colOff>
      <xdr:row>99</xdr:row>
      <xdr:rowOff>162360</xdr:rowOff>
    </xdr:to>
    <xdr:graphicFrame>
      <xdr:nvGraphicFramePr>
        <xdr:cNvPr id="0" name=""/>
        <xdr:cNvGraphicFramePr/>
      </xdr:nvGraphicFramePr>
      <xdr:xfrm>
        <a:off x="72000" y="1422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665640</xdr:colOff>
      <xdr:row>71</xdr:row>
      <xdr:rowOff>30240</xdr:rowOff>
    </xdr:from>
    <xdr:to>
      <xdr:col>9</xdr:col>
      <xdr:colOff>846000</xdr:colOff>
      <xdr:row>99</xdr:row>
      <xdr:rowOff>162360</xdr:rowOff>
    </xdr:to>
    <xdr:graphicFrame>
      <xdr:nvGraphicFramePr>
        <xdr:cNvPr id="1" name=""/>
        <xdr:cNvGraphicFramePr/>
      </xdr:nvGraphicFramePr>
      <xdr:xfrm>
        <a:off x="3924000" y="1422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72000</xdr:colOff>
      <xdr:row>99</xdr:row>
      <xdr:rowOff>163080</xdr:rowOff>
    </xdr:from>
    <xdr:to>
      <xdr:col>5</xdr:col>
      <xdr:colOff>592920</xdr:colOff>
      <xdr:row>128</xdr:row>
      <xdr:rowOff>119880</xdr:rowOff>
    </xdr:to>
    <xdr:graphicFrame>
      <xdr:nvGraphicFramePr>
        <xdr:cNvPr id="2" name=""/>
        <xdr:cNvGraphicFramePr/>
      </xdr:nvGraphicFramePr>
      <xdr:xfrm>
        <a:off x="72000" y="1926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665640</xdr:colOff>
      <xdr:row>99</xdr:row>
      <xdr:rowOff>163080</xdr:rowOff>
    </xdr:from>
    <xdr:to>
      <xdr:col>9</xdr:col>
      <xdr:colOff>846000</xdr:colOff>
      <xdr:row>128</xdr:row>
      <xdr:rowOff>119880</xdr:rowOff>
    </xdr:to>
    <xdr:graphicFrame>
      <xdr:nvGraphicFramePr>
        <xdr:cNvPr id="3" name=""/>
        <xdr:cNvGraphicFramePr/>
      </xdr:nvGraphicFramePr>
      <xdr:xfrm>
        <a:off x="3924000" y="1926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72000</xdr:colOff>
      <xdr:row>133</xdr:row>
      <xdr:rowOff>99000</xdr:rowOff>
    </xdr:from>
    <xdr:to>
      <xdr:col>5</xdr:col>
      <xdr:colOff>592920</xdr:colOff>
      <xdr:row>162</xdr:row>
      <xdr:rowOff>55800</xdr:rowOff>
    </xdr:to>
    <xdr:graphicFrame>
      <xdr:nvGraphicFramePr>
        <xdr:cNvPr id="4" name=""/>
        <xdr:cNvGraphicFramePr/>
      </xdr:nvGraphicFramePr>
      <xdr:xfrm>
        <a:off x="72000" y="2520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665640</xdr:colOff>
      <xdr:row>133</xdr:row>
      <xdr:rowOff>99000</xdr:rowOff>
    </xdr:from>
    <xdr:to>
      <xdr:col>9</xdr:col>
      <xdr:colOff>846000</xdr:colOff>
      <xdr:row>162</xdr:row>
      <xdr:rowOff>55800</xdr:rowOff>
    </xdr:to>
    <xdr:graphicFrame>
      <xdr:nvGraphicFramePr>
        <xdr:cNvPr id="5" name=""/>
        <xdr:cNvGraphicFramePr/>
      </xdr:nvGraphicFramePr>
      <xdr:xfrm>
        <a:off x="3924000" y="25200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72000</xdr:colOff>
      <xdr:row>162</xdr:row>
      <xdr:rowOff>92520</xdr:rowOff>
    </xdr:from>
    <xdr:to>
      <xdr:col>5</xdr:col>
      <xdr:colOff>592920</xdr:colOff>
      <xdr:row>191</xdr:row>
      <xdr:rowOff>49320</xdr:rowOff>
    </xdr:to>
    <xdr:graphicFrame>
      <xdr:nvGraphicFramePr>
        <xdr:cNvPr id="6" name=""/>
        <xdr:cNvGraphicFramePr/>
      </xdr:nvGraphicFramePr>
      <xdr:xfrm>
        <a:off x="72000" y="30276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665640</xdr:colOff>
      <xdr:row>162</xdr:row>
      <xdr:rowOff>92520</xdr:rowOff>
    </xdr:from>
    <xdr:to>
      <xdr:col>9</xdr:col>
      <xdr:colOff>846000</xdr:colOff>
      <xdr:row>191</xdr:row>
      <xdr:rowOff>49320</xdr:rowOff>
    </xdr:to>
    <xdr:graphicFrame>
      <xdr:nvGraphicFramePr>
        <xdr:cNvPr id="7" name=""/>
        <xdr:cNvGraphicFramePr/>
      </xdr:nvGraphicFramePr>
      <xdr:xfrm>
        <a:off x="3924000" y="30276000"/>
        <a:ext cx="3779280" cy="50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3.48"/>
    <col collapsed="false" customWidth="true" hidden="false" outlineLevel="0" max="2" min="2" style="1" width="8.71"/>
    <col collapsed="false" customWidth="true" hidden="false" outlineLevel="0" max="3" min="3" style="1" width="6.06"/>
    <col collapsed="false" customWidth="true" hidden="false" outlineLevel="0" max="10" min="4" style="1" width="11.26"/>
    <col collapsed="false" customWidth="false" hidden="false" outlineLevel="0" max="33" min="11" style="1" width="10.17"/>
    <col collapsed="false" customWidth="true" hidden="false" outlineLevel="0" max="36" min="34" style="1" width="15.8"/>
    <col collapsed="false" customWidth="false" hidden="false" outlineLevel="0" max="1024" min="37" style="1" width="10.17"/>
  </cols>
  <sheetData>
    <row r="1" customFormat="false" ht="26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2.0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6.75" hidden="false" customHeight="true" outlineLevel="0" collapsed="false">
      <c r="A3" s="4"/>
      <c r="B3" s="5"/>
      <c r="C3" s="5"/>
      <c r="D3" s="5"/>
      <c r="E3" s="5"/>
      <c r="F3" s="5"/>
      <c r="G3" s="5"/>
      <c r="H3" s="5"/>
      <c r="I3" s="5"/>
      <c r="J3" s="6"/>
      <c r="K3" s="6"/>
    </row>
    <row r="4" customFormat="false" ht="13.8" hidden="false" customHeight="false" outlineLevel="0" collapsed="false">
      <c r="A4" s="7" t="s">
        <v>2</v>
      </c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8"/>
    </row>
    <row r="5" customFormat="false" ht="18.3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K5" s="10"/>
    </row>
    <row r="6" customFormat="false" ht="18.3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10"/>
    </row>
    <row r="7" customFormat="false" ht="18.3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10"/>
    </row>
    <row r="8" customFormat="false" ht="6.75" hidden="false" customHeight="true" outlineLevel="0" collapsed="false"/>
    <row r="9" customFormat="false" ht="16.95" hidden="false" customHeight="false" outlineLevel="0" collapsed="false">
      <c r="B9" s="11" t="s">
        <v>5</v>
      </c>
      <c r="C9" s="11"/>
      <c r="D9" s="11"/>
      <c r="E9" s="11"/>
      <c r="F9" s="11"/>
      <c r="G9" s="12"/>
      <c r="H9" s="13"/>
      <c r="I9" s="6" t="s">
        <v>6</v>
      </c>
      <c r="J9" s="6"/>
      <c r="K9" s="13"/>
      <c r="N9" s="13"/>
      <c r="O9" s="13"/>
      <c r="P9" s="13"/>
      <c r="Q9" s="13"/>
      <c r="R9" s="13"/>
    </row>
    <row r="10" customFormat="false" ht="13.8" hidden="false" customHeight="false" outlineLevel="0" collapsed="false">
      <c r="B10" s="14"/>
      <c r="C10" s="15" t="s">
        <v>7</v>
      </c>
      <c r="D10" s="15" t="s">
        <v>8</v>
      </c>
      <c r="E10" s="15" t="s">
        <v>9</v>
      </c>
      <c r="F10" s="15" t="s">
        <v>10</v>
      </c>
      <c r="G10" s="12"/>
      <c r="H10" s="13"/>
      <c r="I10" s="16" t="s">
        <v>11</v>
      </c>
      <c r="J10" s="16"/>
      <c r="K10" s="13"/>
      <c r="N10" s="13"/>
      <c r="O10" s="13"/>
      <c r="P10" s="13"/>
      <c r="Q10" s="13"/>
      <c r="R10" s="13"/>
    </row>
    <row r="11" customFormat="false" ht="16.25" hidden="false" customHeight="false" outlineLevel="0" collapsed="false">
      <c r="B11" s="17" t="s">
        <v>12</v>
      </c>
      <c r="C11" s="18" t="s">
        <v>13</v>
      </c>
      <c r="D11" s="19"/>
      <c r="E11" s="19"/>
      <c r="F11" s="19"/>
      <c r="G11" s="20"/>
      <c r="H11" s="13"/>
      <c r="I11" s="21" t="s">
        <v>14</v>
      </c>
      <c r="J11" s="21"/>
      <c r="K11" s="13"/>
      <c r="N11" s="13"/>
      <c r="O11" s="13"/>
      <c r="P11" s="13"/>
      <c r="Q11" s="13"/>
      <c r="R11" s="13"/>
    </row>
    <row r="12" customFormat="false" ht="16.25" hidden="false" customHeight="false" outlineLevel="0" collapsed="false">
      <c r="B12" s="17" t="s">
        <v>15</v>
      </c>
      <c r="C12" s="18" t="s">
        <v>16</v>
      </c>
      <c r="D12" s="19"/>
      <c r="E12" s="19"/>
      <c r="F12" s="19"/>
      <c r="G12" s="20"/>
      <c r="H12" s="13"/>
      <c r="I12" s="22" t="s">
        <v>17</v>
      </c>
      <c r="J12" s="22"/>
      <c r="K12" s="13"/>
      <c r="N12" s="13"/>
      <c r="O12" s="13"/>
      <c r="P12" s="13"/>
      <c r="Q12" s="13"/>
      <c r="R12" s="13"/>
    </row>
    <row r="13" customFormat="false" ht="13.8" hidden="false" customHeight="false" outlineLevel="0" collapsed="false">
      <c r="B13" s="17" t="s">
        <v>18</v>
      </c>
      <c r="C13" s="18" t="s">
        <v>19</v>
      </c>
      <c r="D13" s="19"/>
      <c r="E13" s="19"/>
      <c r="F13" s="19"/>
      <c r="G13" s="20"/>
      <c r="H13" s="13"/>
      <c r="I13" s="13"/>
      <c r="J13" s="13"/>
      <c r="K13" s="13"/>
      <c r="N13" s="13"/>
      <c r="O13" s="13"/>
      <c r="P13" s="13"/>
      <c r="Q13" s="13"/>
      <c r="R13" s="13"/>
    </row>
    <row r="14" customFormat="false" ht="16.25" hidden="false" customHeight="false" outlineLevel="0" collapsed="false">
      <c r="B14" s="17" t="s">
        <v>20</v>
      </c>
      <c r="C14" s="18" t="s">
        <v>21</v>
      </c>
      <c r="D14" s="23" t="e">
        <f aca="false">1000*(D11/D12*SIN(RADIANS(ABS(D13))))/(2*PI()*60)</f>
        <v>#DIV/0!</v>
      </c>
      <c r="E14" s="23" t="e">
        <f aca="false">1000*(E11/E12*SIN(RADIANS(ABS(E13))))/(2*PI()*60)</f>
        <v>#DIV/0!</v>
      </c>
      <c r="F14" s="23" t="e">
        <f aca="false">1000*(F11/F12*SIN(RADIANS(ABS(F13))))/(2*PI()*60)</f>
        <v>#DIV/0!</v>
      </c>
      <c r="G14" s="24"/>
      <c r="H14" s="13"/>
      <c r="I14" s="13"/>
      <c r="J14" s="13"/>
      <c r="K14" s="13"/>
      <c r="N14" s="13"/>
      <c r="O14" s="13"/>
      <c r="P14" s="13"/>
      <c r="Q14" s="13"/>
      <c r="R14" s="13"/>
    </row>
    <row r="15" customFormat="false" ht="6.75" hidden="false" customHeight="true" outlineLevel="0" collapsed="false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customFormat="false" ht="16.95" hidden="false" customHeight="false" outlineLevel="0" collapsed="false">
      <c r="A16" s="11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3"/>
      <c r="M16" s="13"/>
      <c r="N16" s="13"/>
      <c r="O16" s="13"/>
      <c r="P16" s="13"/>
      <c r="Q16" s="13"/>
      <c r="R16" s="13"/>
    </row>
    <row r="17" customFormat="false" ht="13.8" hidden="false" customHeight="false" outlineLevel="0" collapsed="false">
      <c r="A17" s="14"/>
      <c r="B17" s="25"/>
      <c r="C17" s="15" t="s">
        <v>7</v>
      </c>
      <c r="D17" s="15" t="s">
        <v>23</v>
      </c>
      <c r="E17" s="15"/>
      <c r="F17" s="15"/>
      <c r="G17" s="15"/>
      <c r="H17" s="15" t="s">
        <v>24</v>
      </c>
      <c r="I17" s="15"/>
      <c r="J17" s="15"/>
      <c r="K17" s="13"/>
      <c r="M17" s="13"/>
      <c r="N17" s="13"/>
      <c r="O17" s="13"/>
      <c r="P17" s="13"/>
      <c r="Q17" s="13"/>
      <c r="R17" s="13"/>
    </row>
    <row r="18" customFormat="false" ht="13.8" hidden="false" customHeight="false" outlineLevel="0" collapsed="false">
      <c r="A18" s="26"/>
      <c r="B18" s="25" t="s">
        <v>25</v>
      </c>
      <c r="C18" s="27" t="s">
        <v>26</v>
      </c>
      <c r="D18" s="15" t="s">
        <v>27</v>
      </c>
      <c r="E18" s="15" t="s">
        <v>28</v>
      </c>
      <c r="F18" s="15" t="s">
        <v>29</v>
      </c>
      <c r="G18" s="15" t="s">
        <v>29</v>
      </c>
      <c r="H18" s="15" t="s">
        <v>27</v>
      </c>
      <c r="I18" s="15" t="s">
        <v>28</v>
      </c>
      <c r="J18" s="15" t="s">
        <v>29</v>
      </c>
      <c r="K18" s="13"/>
      <c r="M18" s="13"/>
      <c r="N18" s="13"/>
      <c r="O18" s="13"/>
      <c r="P18" s="13"/>
      <c r="Q18" s="13"/>
      <c r="R18" s="13"/>
    </row>
    <row r="19" customFormat="false" ht="16.25" hidden="false" customHeight="false" outlineLevel="0" collapsed="false">
      <c r="A19" s="28" t="s">
        <v>8</v>
      </c>
      <c r="B19" s="29" t="s">
        <v>30</v>
      </c>
      <c r="C19" s="30" t="s">
        <v>13</v>
      </c>
      <c r="D19" s="31"/>
      <c r="E19" s="31"/>
      <c r="F19" s="31"/>
      <c r="G19" s="32" t="s">
        <v>31</v>
      </c>
      <c r="H19" s="31"/>
      <c r="I19" s="31"/>
      <c r="J19" s="31"/>
      <c r="K19" s="13"/>
      <c r="M19" s="13"/>
      <c r="N19" s="13"/>
      <c r="O19" s="13"/>
      <c r="P19" s="13"/>
      <c r="Q19" s="13"/>
      <c r="R19" s="13"/>
      <c r="S19" s="33"/>
    </row>
    <row r="20" customFormat="false" ht="16.25" hidden="false" customHeight="false" outlineLevel="0" collapsed="false">
      <c r="A20" s="28"/>
      <c r="B20" s="17" t="s">
        <v>32</v>
      </c>
      <c r="C20" s="18" t="s">
        <v>16</v>
      </c>
      <c r="D20" s="19"/>
      <c r="E20" s="19"/>
      <c r="F20" s="19"/>
      <c r="G20" s="34"/>
      <c r="H20" s="19"/>
      <c r="I20" s="19"/>
      <c r="J20" s="19"/>
      <c r="K20" s="13"/>
      <c r="M20" s="13"/>
      <c r="N20" s="13"/>
      <c r="O20" s="13"/>
      <c r="P20" s="13"/>
      <c r="Q20" s="13"/>
      <c r="R20" s="13"/>
    </row>
    <row r="21" customFormat="false" ht="16.25" hidden="false" customHeight="false" outlineLevel="0" collapsed="false">
      <c r="A21" s="28"/>
      <c r="B21" s="17" t="s">
        <v>33</v>
      </c>
      <c r="C21" s="18" t="s">
        <v>34</v>
      </c>
      <c r="D21" s="19"/>
      <c r="E21" s="19"/>
      <c r="F21" s="19"/>
      <c r="G21" s="35" t="s">
        <v>35</v>
      </c>
      <c r="H21" s="19"/>
      <c r="I21" s="19"/>
      <c r="J21" s="19"/>
      <c r="K21" s="13"/>
      <c r="M21" s="13"/>
      <c r="N21" s="13"/>
      <c r="O21" s="13"/>
      <c r="P21" s="13"/>
      <c r="Q21" s="13"/>
      <c r="R21" s="13"/>
    </row>
    <row r="22" customFormat="false" ht="16.25" hidden="false" customHeight="false" outlineLevel="0" collapsed="false">
      <c r="A22" s="28"/>
      <c r="B22" s="17" t="s">
        <v>36</v>
      </c>
      <c r="C22" s="18" t="s">
        <v>37</v>
      </c>
      <c r="D22" s="19"/>
      <c r="E22" s="19"/>
      <c r="F22" s="19"/>
      <c r="G22" s="36" t="s">
        <v>38</v>
      </c>
      <c r="H22" s="19"/>
      <c r="I22" s="19"/>
      <c r="J22" s="19"/>
      <c r="K22" s="13"/>
      <c r="M22" s="13"/>
      <c r="N22" s="13"/>
      <c r="O22" s="13"/>
      <c r="P22" s="13"/>
      <c r="Q22" s="13"/>
      <c r="R22" s="13"/>
    </row>
    <row r="23" customFormat="false" ht="16.25" hidden="false" customHeight="false" outlineLevel="0" collapsed="false">
      <c r="A23" s="28"/>
      <c r="B23" s="17" t="s">
        <v>39</v>
      </c>
      <c r="C23" s="18" t="s">
        <v>16</v>
      </c>
      <c r="D23" s="19"/>
      <c r="E23" s="19"/>
      <c r="F23" s="19"/>
      <c r="G23" s="34"/>
      <c r="H23" s="19"/>
      <c r="I23" s="19"/>
      <c r="J23" s="19"/>
      <c r="K23" s="13"/>
      <c r="M23" s="13"/>
      <c r="N23" s="13"/>
      <c r="O23" s="13"/>
      <c r="P23" s="13"/>
      <c r="Q23" s="13"/>
      <c r="R23" s="13"/>
    </row>
    <row r="24" customFormat="false" ht="16.25" hidden="false" customHeight="false" outlineLevel="0" collapsed="false">
      <c r="A24" s="28"/>
      <c r="B24" s="17" t="s">
        <v>40</v>
      </c>
      <c r="C24" s="18" t="s">
        <v>16</v>
      </c>
      <c r="D24" s="19"/>
      <c r="E24" s="19"/>
      <c r="F24" s="19"/>
      <c r="G24" s="36" t="s">
        <v>38</v>
      </c>
      <c r="H24" s="19"/>
      <c r="I24" s="19"/>
      <c r="J24" s="19"/>
      <c r="K24" s="13"/>
      <c r="M24" s="13"/>
      <c r="N24" s="13"/>
      <c r="O24" s="13"/>
      <c r="P24" s="13"/>
      <c r="Q24" s="13"/>
      <c r="R24" s="13"/>
    </row>
    <row r="25" customFormat="false" ht="16.25" hidden="false" customHeight="false" outlineLevel="0" collapsed="false">
      <c r="A25" s="28"/>
      <c r="B25" s="17" t="s">
        <v>41</v>
      </c>
      <c r="C25" s="18" t="s">
        <v>16</v>
      </c>
      <c r="D25" s="19"/>
      <c r="E25" s="19"/>
      <c r="F25" s="19"/>
      <c r="G25" s="36" t="s">
        <v>38</v>
      </c>
      <c r="H25" s="19"/>
      <c r="I25" s="19"/>
      <c r="J25" s="19"/>
      <c r="K25" s="13"/>
      <c r="M25" s="13"/>
      <c r="N25" s="13"/>
      <c r="O25" s="13"/>
      <c r="P25" s="13"/>
      <c r="Q25" s="13"/>
      <c r="R25" s="13"/>
    </row>
    <row r="26" customFormat="false" ht="16.25" hidden="false" customHeight="false" outlineLevel="0" collapsed="false">
      <c r="A26" s="28"/>
      <c r="B26" s="17" t="s">
        <v>42</v>
      </c>
      <c r="C26" s="18" t="s">
        <v>16</v>
      </c>
      <c r="D26" s="19"/>
      <c r="E26" s="19"/>
      <c r="F26" s="19"/>
      <c r="G26" s="36" t="s">
        <v>38</v>
      </c>
      <c r="H26" s="19"/>
      <c r="I26" s="19"/>
      <c r="J26" s="19"/>
      <c r="K26" s="13"/>
      <c r="M26" s="13"/>
      <c r="N26" s="13"/>
      <c r="O26" s="13"/>
      <c r="P26" s="13"/>
      <c r="Q26" s="13"/>
      <c r="R26" s="13"/>
    </row>
    <row r="27" customFormat="false" ht="16.25" hidden="false" customHeight="false" outlineLevel="0" collapsed="false">
      <c r="A27" s="28"/>
      <c r="B27" s="37" t="s">
        <v>43</v>
      </c>
      <c r="C27" s="38" t="s">
        <v>44</v>
      </c>
      <c r="D27" s="39"/>
      <c r="E27" s="39"/>
      <c r="F27" s="39"/>
      <c r="G27" s="40"/>
      <c r="H27" s="39"/>
      <c r="I27" s="39"/>
      <c r="J27" s="39"/>
      <c r="K27" s="13"/>
      <c r="M27" s="13"/>
      <c r="N27" s="13"/>
      <c r="O27" s="13"/>
      <c r="P27" s="13"/>
      <c r="Q27" s="13"/>
      <c r="R27" s="13"/>
    </row>
    <row r="28" customFormat="false" ht="16.25" hidden="false" customHeight="false" outlineLevel="0" collapsed="false">
      <c r="A28" s="28" t="s">
        <v>10</v>
      </c>
      <c r="B28" s="29" t="s">
        <v>45</v>
      </c>
      <c r="C28" s="30" t="s">
        <v>13</v>
      </c>
      <c r="D28" s="31"/>
      <c r="E28" s="31"/>
      <c r="F28" s="31"/>
      <c r="G28" s="32" t="s">
        <v>31</v>
      </c>
      <c r="H28" s="31"/>
      <c r="I28" s="31"/>
      <c r="J28" s="31"/>
      <c r="K28" s="13"/>
      <c r="M28" s="13"/>
      <c r="N28" s="13"/>
      <c r="O28" s="13"/>
      <c r="P28" s="13"/>
      <c r="Q28" s="13"/>
      <c r="R28" s="13"/>
    </row>
    <row r="29" customFormat="false" ht="16.25" hidden="false" customHeight="false" outlineLevel="0" collapsed="false">
      <c r="A29" s="28"/>
      <c r="B29" s="17" t="s">
        <v>46</v>
      </c>
      <c r="C29" s="18" t="s">
        <v>16</v>
      </c>
      <c r="D29" s="19"/>
      <c r="E29" s="19"/>
      <c r="F29" s="19"/>
      <c r="G29" s="34"/>
      <c r="H29" s="19"/>
      <c r="I29" s="19"/>
      <c r="J29" s="19"/>
      <c r="K29" s="13"/>
    </row>
    <row r="30" customFormat="false" ht="16.25" hidden="false" customHeight="false" outlineLevel="0" collapsed="false">
      <c r="A30" s="28"/>
      <c r="B30" s="17" t="s">
        <v>47</v>
      </c>
      <c r="C30" s="18" t="s">
        <v>37</v>
      </c>
      <c r="D30" s="19"/>
      <c r="E30" s="19"/>
      <c r="F30" s="19"/>
      <c r="G30" s="36" t="s">
        <v>38</v>
      </c>
      <c r="H30" s="19"/>
      <c r="I30" s="19"/>
      <c r="J30" s="19"/>
      <c r="K30" s="13"/>
    </row>
    <row r="31" customFormat="false" ht="16.25" hidden="false" customHeight="false" outlineLevel="0" collapsed="false">
      <c r="A31" s="28"/>
      <c r="B31" s="17" t="s">
        <v>48</v>
      </c>
      <c r="C31" s="18" t="s">
        <v>16</v>
      </c>
      <c r="D31" s="19"/>
      <c r="E31" s="19"/>
      <c r="F31" s="19"/>
      <c r="G31" s="34"/>
      <c r="H31" s="19"/>
      <c r="I31" s="19"/>
      <c r="J31" s="19"/>
      <c r="K31" s="13"/>
    </row>
    <row r="32" customFormat="false" ht="16.25" hidden="false" customHeight="false" outlineLevel="0" collapsed="false">
      <c r="A32" s="28"/>
      <c r="B32" s="17" t="s">
        <v>49</v>
      </c>
      <c r="C32" s="18" t="s">
        <v>16</v>
      </c>
      <c r="D32" s="19"/>
      <c r="E32" s="19"/>
      <c r="F32" s="19"/>
      <c r="G32" s="36" t="s">
        <v>38</v>
      </c>
      <c r="H32" s="19"/>
      <c r="I32" s="19"/>
      <c r="J32" s="19"/>
      <c r="K32" s="13"/>
    </row>
    <row r="33" customFormat="false" ht="16.25" hidden="false" customHeight="false" outlineLevel="0" collapsed="false">
      <c r="A33" s="28"/>
      <c r="B33" s="17" t="s">
        <v>50</v>
      </c>
      <c r="C33" s="18" t="s">
        <v>16</v>
      </c>
      <c r="D33" s="19"/>
      <c r="E33" s="19"/>
      <c r="F33" s="19"/>
      <c r="G33" s="36" t="s">
        <v>38</v>
      </c>
      <c r="H33" s="19"/>
      <c r="I33" s="19"/>
      <c r="J33" s="19"/>
      <c r="K33" s="13"/>
    </row>
    <row r="34" customFormat="false" ht="16.25" hidden="false" customHeight="false" outlineLevel="0" collapsed="false">
      <c r="A34" s="28"/>
      <c r="B34" s="17" t="s">
        <v>51</v>
      </c>
      <c r="C34" s="18" t="s">
        <v>16</v>
      </c>
      <c r="D34" s="19"/>
      <c r="E34" s="19"/>
      <c r="F34" s="19"/>
      <c r="G34" s="36" t="s">
        <v>38</v>
      </c>
      <c r="H34" s="19"/>
      <c r="I34" s="19"/>
      <c r="J34" s="19"/>
      <c r="K34" s="13"/>
    </row>
    <row r="35" customFormat="false" ht="16.25" hidden="false" customHeight="false" outlineLevel="0" collapsed="false">
      <c r="A35" s="28"/>
      <c r="B35" s="37" t="s">
        <v>43</v>
      </c>
      <c r="C35" s="38" t="s">
        <v>44</v>
      </c>
      <c r="D35" s="39"/>
      <c r="E35" s="39"/>
      <c r="F35" s="39"/>
      <c r="G35" s="40"/>
      <c r="H35" s="39"/>
      <c r="I35" s="39"/>
      <c r="J35" s="39"/>
      <c r="K35" s="13"/>
    </row>
    <row r="36" customFormat="false" ht="16.25" hidden="false" customHeight="false" outlineLevel="0" collapsed="false">
      <c r="A36" s="41" t="s">
        <v>52</v>
      </c>
      <c r="B36" s="17" t="s">
        <v>53</v>
      </c>
      <c r="C36" s="18" t="s">
        <v>37</v>
      </c>
      <c r="D36" s="42" t="n">
        <f aca="false">D22+D30</f>
        <v>0</v>
      </c>
      <c r="E36" s="42" t="n">
        <f aca="false">E22+E30</f>
        <v>0</v>
      </c>
      <c r="F36" s="42" t="n">
        <f aca="false">F22+F30</f>
        <v>0</v>
      </c>
      <c r="G36" s="34"/>
      <c r="H36" s="42" t="n">
        <f aca="false">H22+H30</f>
        <v>0</v>
      </c>
      <c r="I36" s="42" t="n">
        <f aca="false">I22+I30</f>
        <v>0</v>
      </c>
      <c r="J36" s="42" t="n">
        <f aca="false">J22+J30</f>
        <v>0</v>
      </c>
      <c r="K36" s="13"/>
    </row>
    <row r="37" customFormat="false" ht="16.25" hidden="false" customHeight="false" outlineLevel="0" collapsed="false">
      <c r="A37" s="41"/>
      <c r="B37" s="17" t="s">
        <v>54</v>
      </c>
      <c r="C37" s="18" t="s">
        <v>37</v>
      </c>
      <c r="D37" s="43" t="n">
        <f aca="false">SQRT(3)*(D19+D28)/2*(D20+D29)/2</f>
        <v>0</v>
      </c>
      <c r="E37" s="43" t="n">
        <f aca="false">SQRT(3)*(E19+E28)/2*(E20+E29)/2</f>
        <v>0</v>
      </c>
      <c r="F37" s="43" t="n">
        <f aca="false">SQRT(3)*(F19+F28)/2*(F20+F29)/2</f>
        <v>0</v>
      </c>
      <c r="G37" s="44"/>
      <c r="H37" s="43" t="n">
        <f aca="false">SQRT(3)*(H19+H28)/2*(H20+H29)/2</f>
        <v>0</v>
      </c>
      <c r="I37" s="43" t="n">
        <f aca="false">SQRT(3)*(I19+I28)/2*(I20+I29)/2</f>
        <v>0</v>
      </c>
      <c r="J37" s="43" t="n">
        <f aca="false">SQRT(3)*(J19+J28)/2*(J20+J29)/2</f>
        <v>0</v>
      </c>
      <c r="K37" s="13"/>
    </row>
    <row r="38" customFormat="false" ht="13.8" hidden="false" customHeight="false" outlineLevel="0" collapsed="false">
      <c r="A38" s="41"/>
      <c r="B38" s="17" t="s">
        <v>55</v>
      </c>
      <c r="C38" s="18" t="s">
        <v>44</v>
      </c>
      <c r="D38" s="43" t="e">
        <f aca="false">D36/D37*100</f>
        <v>#DIV/0!</v>
      </c>
      <c r="E38" s="43" t="e">
        <f aca="false">E36/E37*100</f>
        <v>#DIV/0!</v>
      </c>
      <c r="F38" s="43" t="e">
        <f aca="false">F36/F37*100</f>
        <v>#DIV/0!</v>
      </c>
      <c r="G38" s="44"/>
      <c r="H38" s="43" t="e">
        <f aca="false">H36/H37*100</f>
        <v>#DIV/0!</v>
      </c>
      <c r="I38" s="43" t="e">
        <f aca="false">I36/I37*100</f>
        <v>#DIV/0!</v>
      </c>
      <c r="J38" s="43" t="e">
        <f aca="false">J36/J37*100</f>
        <v>#DIV/0!</v>
      </c>
      <c r="K38" s="13"/>
    </row>
    <row r="39" customFormat="false" ht="13.8" hidden="false" customHeight="false" outlineLevel="0" collapsed="false">
      <c r="A39" s="41"/>
      <c r="B39" s="17" t="s">
        <v>56</v>
      </c>
      <c r="C39" s="18" t="s">
        <v>44</v>
      </c>
      <c r="D39" s="43" t="e">
        <f aca="false">((D31+D23)/2)/((D20+D29)/2)*100</f>
        <v>#DIV/0!</v>
      </c>
      <c r="E39" s="43" t="e">
        <f aca="false">((E31+E23)/2)/((E20+E29)/2)*100</f>
        <v>#DIV/0!</v>
      </c>
      <c r="F39" s="43" t="e">
        <f aca="false">((F31+F23)/2)/((F20+F29)/2)*100</f>
        <v>#DIV/0!</v>
      </c>
      <c r="G39" s="44"/>
      <c r="H39" s="43" t="e">
        <f aca="false">((H31+H23)/2)/((H20+H29)/2)*100</f>
        <v>#DIV/0!</v>
      </c>
      <c r="I39" s="43" t="e">
        <f aca="false">((I31+I23)/2)/((I20+I29)/2)*100</f>
        <v>#DIV/0!</v>
      </c>
      <c r="J39" s="43" t="e">
        <f aca="false">((J31+J23)/2)/((J20+J29)/2)*100</f>
        <v>#DIV/0!</v>
      </c>
      <c r="K39" s="13"/>
    </row>
    <row r="40" customFormat="false" ht="13.8" hidden="false" customHeight="false" outlineLevel="0" collapsed="false">
      <c r="A40" s="41"/>
      <c r="B40" s="17" t="s">
        <v>57</v>
      </c>
      <c r="C40" s="18" t="s">
        <v>44</v>
      </c>
      <c r="D40" s="43" t="e">
        <f aca="false">D38/D39*100</f>
        <v>#DIV/0!</v>
      </c>
      <c r="E40" s="43" t="e">
        <f aca="false">E38/E39*100</f>
        <v>#DIV/0!</v>
      </c>
      <c r="F40" s="43" t="e">
        <f aca="false">F38/F39*100</f>
        <v>#DIV/0!</v>
      </c>
      <c r="G40" s="44"/>
      <c r="H40" s="43" t="e">
        <f aca="false">H38/H39*100</f>
        <v>#DIV/0!</v>
      </c>
      <c r="I40" s="43" t="e">
        <f aca="false">I38/I39*100</f>
        <v>#DIV/0!</v>
      </c>
      <c r="J40" s="43" t="e">
        <f aca="false">J38/J39*100</f>
        <v>#DIV/0!</v>
      </c>
      <c r="K40" s="13"/>
    </row>
    <row r="41" customFormat="false" ht="16.4" hidden="false" customHeight="false" outlineLevel="0" collapsed="false">
      <c r="A41" s="41" t="s">
        <v>58</v>
      </c>
      <c r="B41" s="17" t="s">
        <v>59</v>
      </c>
      <c r="C41" s="18" t="s">
        <v>34</v>
      </c>
      <c r="D41" s="19"/>
      <c r="E41" s="19"/>
      <c r="F41" s="19"/>
      <c r="G41" s="34"/>
      <c r="H41" s="19"/>
      <c r="I41" s="19"/>
      <c r="J41" s="19"/>
    </row>
    <row r="42" customFormat="false" ht="16.4" hidden="false" customHeight="false" outlineLevel="0" collapsed="false">
      <c r="A42" s="41"/>
      <c r="B42" s="17" t="s">
        <v>60</v>
      </c>
      <c r="C42" s="18" t="s">
        <v>13</v>
      </c>
      <c r="D42" s="19"/>
      <c r="E42" s="19"/>
      <c r="F42" s="19"/>
      <c r="G42" s="34"/>
      <c r="H42" s="45"/>
      <c r="I42" s="45"/>
      <c r="J42" s="45"/>
    </row>
    <row r="43" customFormat="false" ht="16.05" hidden="false" customHeight="false" outlineLevel="0" collapsed="false">
      <c r="A43" s="41"/>
      <c r="B43" s="17" t="s">
        <v>61</v>
      </c>
      <c r="C43" s="18"/>
      <c r="D43" s="45"/>
      <c r="E43" s="45"/>
      <c r="F43" s="45"/>
      <c r="G43" s="34"/>
      <c r="H43" s="45"/>
      <c r="I43" s="45"/>
      <c r="J43" s="45"/>
    </row>
    <row r="44" customFormat="false" ht="16.4" hidden="false" customHeight="false" outlineLevel="0" collapsed="false">
      <c r="A44" s="41"/>
      <c r="B44" s="17" t="s">
        <v>62</v>
      </c>
      <c r="C44" s="18" t="s">
        <v>13</v>
      </c>
      <c r="D44" s="45"/>
      <c r="E44" s="45"/>
      <c r="F44" s="45"/>
      <c r="G44" s="46" t="s">
        <v>38</v>
      </c>
      <c r="H44" s="19"/>
      <c r="I44" s="19"/>
      <c r="J44" s="19"/>
    </row>
    <row r="45" customFormat="false" ht="16.4" hidden="false" customHeight="false" outlineLevel="0" collapsed="false">
      <c r="A45" s="41"/>
      <c r="B45" s="17" t="s">
        <v>63</v>
      </c>
      <c r="C45" s="18" t="s">
        <v>16</v>
      </c>
      <c r="D45" s="19"/>
      <c r="E45" s="19"/>
      <c r="F45" s="19"/>
      <c r="G45" s="36" t="s">
        <v>38</v>
      </c>
      <c r="H45" s="47"/>
      <c r="I45" s="47"/>
      <c r="J45" s="47"/>
    </row>
    <row r="46" customFormat="false" ht="16.4" hidden="false" customHeight="false" outlineLevel="0" collapsed="false">
      <c r="A46" s="41"/>
      <c r="B46" s="17" t="s">
        <v>64</v>
      </c>
      <c r="C46" s="18" t="s">
        <v>16</v>
      </c>
      <c r="D46" s="19"/>
      <c r="E46" s="19"/>
      <c r="F46" s="19"/>
      <c r="G46" s="34"/>
      <c r="H46" s="19"/>
      <c r="I46" s="19"/>
      <c r="J46" s="19"/>
    </row>
    <row r="47" customFormat="false" ht="16.4" hidden="false" customHeight="false" outlineLevel="0" collapsed="false">
      <c r="A47" s="41"/>
      <c r="B47" s="17" t="s">
        <v>65</v>
      </c>
      <c r="C47" s="18" t="s">
        <v>16</v>
      </c>
      <c r="D47" s="19"/>
      <c r="E47" s="19"/>
      <c r="F47" s="19"/>
      <c r="G47" s="36" t="s">
        <v>38</v>
      </c>
      <c r="H47" s="19"/>
      <c r="I47" s="19"/>
      <c r="J47" s="19"/>
    </row>
    <row r="48" customFormat="false" ht="16.4" hidden="false" customHeight="false" outlineLevel="0" collapsed="false">
      <c r="A48" s="41"/>
      <c r="B48" s="17" t="s">
        <v>66</v>
      </c>
      <c r="C48" s="18" t="s">
        <v>16</v>
      </c>
      <c r="D48" s="19"/>
      <c r="E48" s="19"/>
      <c r="F48" s="19"/>
      <c r="G48" s="36" t="s">
        <v>38</v>
      </c>
      <c r="H48" s="19"/>
      <c r="I48" s="19"/>
      <c r="J48" s="19"/>
    </row>
    <row r="49" customFormat="false" ht="16.25" hidden="false" customHeight="false" outlineLevel="0" collapsed="false">
      <c r="A49" s="41" t="s">
        <v>67</v>
      </c>
      <c r="B49" s="17" t="s">
        <v>68</v>
      </c>
      <c r="C49" s="18" t="s">
        <v>13</v>
      </c>
      <c r="D49" s="42" t="n">
        <f aca="false">D42</f>
        <v>0</v>
      </c>
      <c r="E49" s="42" t="n">
        <f aca="false">E42</f>
        <v>0</v>
      </c>
      <c r="F49" s="42" t="n">
        <f aca="false">F42</f>
        <v>0</v>
      </c>
      <c r="G49" s="36" t="s">
        <v>38</v>
      </c>
      <c r="H49" s="19"/>
      <c r="I49" s="19"/>
      <c r="J49" s="19"/>
    </row>
    <row r="50" customFormat="false" ht="16.25" hidden="false" customHeight="false" outlineLevel="0" collapsed="false">
      <c r="A50" s="41"/>
      <c r="B50" s="17" t="s">
        <v>69</v>
      </c>
      <c r="C50" s="18" t="s">
        <v>16</v>
      </c>
      <c r="D50" s="19"/>
      <c r="E50" s="19"/>
      <c r="F50" s="19"/>
      <c r="G50" s="34"/>
      <c r="H50" s="19"/>
      <c r="I50" s="19"/>
      <c r="J50" s="19"/>
    </row>
    <row r="51" customFormat="false" ht="16.25" hidden="false" customHeight="false" outlineLevel="0" collapsed="false">
      <c r="A51" s="41"/>
      <c r="B51" s="17" t="s">
        <v>70</v>
      </c>
      <c r="C51" s="18" t="s">
        <v>37</v>
      </c>
      <c r="D51" s="19"/>
      <c r="E51" s="19"/>
      <c r="F51" s="19"/>
      <c r="G51" s="34"/>
      <c r="H51" s="19"/>
      <c r="I51" s="19"/>
      <c r="J51" s="19"/>
    </row>
    <row r="52" customFormat="false" ht="13.8" hidden="false" customHeight="false" outlineLevel="0" collapsed="false">
      <c r="A52" s="48"/>
      <c r="B52" s="17" t="s">
        <v>71</v>
      </c>
      <c r="C52" s="18" t="s">
        <v>44</v>
      </c>
      <c r="D52" s="43" t="e">
        <f aca="false">D51/D36*100</f>
        <v>#DIV/0!</v>
      </c>
      <c r="E52" s="43" t="e">
        <f aca="false">E51/E36*100</f>
        <v>#DIV/0!</v>
      </c>
      <c r="F52" s="43" t="e">
        <f aca="false">F51/F36*100</f>
        <v>#DIV/0!</v>
      </c>
      <c r="G52" s="49" t="n">
        <v>100</v>
      </c>
      <c r="H52" s="43" t="e">
        <f aca="false">H51/H36*100</f>
        <v>#DIV/0!</v>
      </c>
      <c r="I52" s="43" t="e">
        <f aca="false">I51/I36*100</f>
        <v>#DIV/0!</v>
      </c>
      <c r="J52" s="43" t="e">
        <f aca="false">J51/J36*100</f>
        <v>#DIV/0!</v>
      </c>
    </row>
    <row r="54" customFormat="false" ht="13.8" hidden="false" customHeight="fals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customFormat="false" ht="16.95" hidden="false" customHeight="false" outlineLevel="0" collapsed="false">
      <c r="A55" s="11" t="s">
        <v>72</v>
      </c>
      <c r="B55" s="11"/>
      <c r="C55" s="11"/>
      <c r="D55" s="11"/>
      <c r="E55" s="11"/>
      <c r="F55" s="11"/>
      <c r="G55" s="11"/>
      <c r="H55" s="11"/>
      <c r="I55" s="11"/>
      <c r="J55" s="11"/>
    </row>
    <row r="56" customFormat="false" ht="13.8" hidden="false" customHeight="false" outlineLevel="0" collapsed="false">
      <c r="A56" s="14"/>
      <c r="B56" s="14"/>
      <c r="C56" s="15" t="s">
        <v>7</v>
      </c>
      <c r="D56" s="50" t="s">
        <v>23</v>
      </c>
      <c r="E56" s="50"/>
      <c r="F56" s="50"/>
      <c r="G56" s="51"/>
      <c r="H56" s="50" t="s">
        <v>24</v>
      </c>
      <c r="I56" s="50"/>
      <c r="J56" s="50"/>
    </row>
    <row r="57" customFormat="false" ht="16.25" hidden="false" customHeight="false" outlineLevel="0" collapsed="false">
      <c r="A57" s="52"/>
      <c r="B57" s="53" t="s">
        <v>73</v>
      </c>
      <c r="C57" s="27" t="s">
        <v>26</v>
      </c>
      <c r="D57" s="15" t="s">
        <v>27</v>
      </c>
      <c r="E57" s="15" t="s">
        <v>28</v>
      </c>
      <c r="F57" s="15" t="s">
        <v>29</v>
      </c>
      <c r="G57" s="51"/>
      <c r="H57" s="15" t="s">
        <v>27</v>
      </c>
      <c r="I57" s="15" t="s">
        <v>28</v>
      </c>
      <c r="J57" s="15" t="s">
        <v>29</v>
      </c>
    </row>
    <row r="58" customFormat="false" ht="16.25" hidden="false" customHeight="false" outlineLevel="0" collapsed="false">
      <c r="A58" s="54" t="s">
        <v>74</v>
      </c>
      <c r="B58" s="17" t="s">
        <v>75</v>
      </c>
      <c r="C58" s="18" t="s">
        <v>13</v>
      </c>
      <c r="D58" s="43" t="n">
        <f aca="false">(D19+D28)/2</f>
        <v>0</v>
      </c>
      <c r="E58" s="43" t="n">
        <f aca="false">(E19+E28)/2</f>
        <v>0</v>
      </c>
      <c r="F58" s="43" t="n">
        <f aca="false">(F19+F28)/2</f>
        <v>0</v>
      </c>
      <c r="G58" s="55"/>
      <c r="H58" s="43" t="n">
        <f aca="false">(H19+H28)/2</f>
        <v>0</v>
      </c>
      <c r="I58" s="43" t="n">
        <f aca="false">(I19+I28)/2</f>
        <v>0</v>
      </c>
      <c r="J58" s="43" t="n">
        <f aca="false">(J19+J28)/2</f>
        <v>0</v>
      </c>
    </row>
    <row r="59" customFormat="false" ht="16.25" hidden="false" customHeight="false" outlineLevel="0" collapsed="false">
      <c r="A59" s="54"/>
      <c r="B59" s="17" t="s">
        <v>76</v>
      </c>
      <c r="C59" s="18" t="s">
        <v>34</v>
      </c>
      <c r="D59" s="42" t="n">
        <f aca="false">60</f>
        <v>60</v>
      </c>
      <c r="E59" s="42" t="n">
        <f aca="false">60</f>
        <v>60</v>
      </c>
      <c r="F59" s="42" t="n">
        <f aca="false">60</f>
        <v>60</v>
      </c>
      <c r="G59" s="56"/>
      <c r="H59" s="42" t="n">
        <f aca="false">60</f>
        <v>60</v>
      </c>
      <c r="I59" s="42" t="n">
        <f aca="false">60</f>
        <v>60</v>
      </c>
      <c r="J59" s="42" t="n">
        <f aca="false">60</f>
        <v>60</v>
      </c>
    </row>
    <row r="60" customFormat="false" ht="16.25" hidden="false" customHeight="false" outlineLevel="0" collapsed="false">
      <c r="A60" s="54"/>
      <c r="B60" s="17" t="s">
        <v>77</v>
      </c>
      <c r="C60" s="18" t="s">
        <v>16</v>
      </c>
      <c r="D60" s="23" t="e">
        <f aca="false">D36/(SQRT(3)*D58)</f>
        <v>#DIV/0!</v>
      </c>
      <c r="E60" s="23" t="e">
        <f aca="false">E36/(SQRT(3)*E58)</f>
        <v>#DIV/0!</v>
      </c>
      <c r="F60" s="23" t="e">
        <f aca="false">F36/(SQRT(3)*F58)</f>
        <v>#DIV/0!</v>
      </c>
      <c r="G60" s="57"/>
      <c r="H60" s="23" t="e">
        <f aca="false">H36/(SQRT(3)*H58)</f>
        <v>#DIV/0!</v>
      </c>
      <c r="I60" s="23" t="e">
        <f aca="false">I36/(SQRT(3)*I58)</f>
        <v>#DIV/0!</v>
      </c>
      <c r="J60" s="23" t="e">
        <f aca="false">J36/(SQRT(3)*J58)</f>
        <v>#DIV/0!</v>
      </c>
    </row>
    <row r="61" customFormat="false" ht="16.25" hidden="false" customHeight="false" outlineLevel="0" collapsed="false">
      <c r="A61" s="54"/>
      <c r="B61" s="17" t="s">
        <v>78</v>
      </c>
      <c r="C61" s="18" t="s">
        <v>37</v>
      </c>
      <c r="D61" s="43" t="n">
        <f aca="false">D36</f>
        <v>0</v>
      </c>
      <c r="E61" s="43" t="n">
        <f aca="false">E36</f>
        <v>0</v>
      </c>
      <c r="F61" s="43" t="n">
        <f aca="false">F36</f>
        <v>0</v>
      </c>
      <c r="G61" s="58"/>
      <c r="H61" s="43" t="n">
        <f aca="false">H36</f>
        <v>0</v>
      </c>
      <c r="I61" s="43" t="n">
        <f aca="false">I36</f>
        <v>0</v>
      </c>
      <c r="J61" s="43" t="n">
        <f aca="false">J36</f>
        <v>0</v>
      </c>
    </row>
    <row r="62" customFormat="false" ht="16.25" hidden="false" customHeight="false" outlineLevel="0" collapsed="false">
      <c r="A62" s="54"/>
      <c r="B62" s="17" t="s">
        <v>79</v>
      </c>
      <c r="C62" s="18" t="s">
        <v>21</v>
      </c>
      <c r="D62" s="43" t="e">
        <f aca="false">(D58^2/(2*PI()*D59*D61))*1000</f>
        <v>#DIV/0!</v>
      </c>
      <c r="E62" s="43" t="e">
        <f aca="false">(E58^2/(2*PI()*E59*E61))*1000</f>
        <v>#DIV/0!</v>
      </c>
      <c r="F62" s="43" t="e">
        <f aca="false">(F58^2/(2*PI()*F59*F61))*1000</f>
        <v>#DIV/0!</v>
      </c>
      <c r="G62" s="59"/>
      <c r="H62" s="43" t="e">
        <f aca="false">(H58^2/(2*PI()*H59*H61))*1000</f>
        <v>#DIV/0!</v>
      </c>
      <c r="I62" s="43" t="e">
        <f aca="false">(I58^2/(2*PI()*I59*I61))*1000</f>
        <v>#DIV/0!</v>
      </c>
      <c r="J62" s="43" t="e">
        <f aca="false">(J58^2/(2*PI()*J59*J61))*1000</f>
        <v>#DIV/0!</v>
      </c>
    </row>
    <row r="63" customFormat="false" ht="16.25" hidden="false" customHeight="false" outlineLevel="0" collapsed="false">
      <c r="A63" s="54" t="s">
        <v>80</v>
      </c>
      <c r="B63" s="17" t="s">
        <v>81</v>
      </c>
      <c r="C63" s="18" t="s">
        <v>44</v>
      </c>
      <c r="D63" s="23" t="e">
        <f aca="false">AVERAGE($D$14:$F$14)/D62*100</f>
        <v>#DIV/0!</v>
      </c>
      <c r="E63" s="23" t="e">
        <f aca="false">AVERAGE($D$14:$F$14)/E62*100</f>
        <v>#DIV/0!</v>
      </c>
      <c r="F63" s="23" t="e">
        <f aca="false">AVERAGE($D$14:$F$14)/F62*100</f>
        <v>#DIV/0!</v>
      </c>
      <c r="G63" s="60"/>
      <c r="H63" s="23" t="e">
        <f aca="false">AVERAGE($D$14:$F$14)/H62*100</f>
        <v>#DIV/0!</v>
      </c>
      <c r="I63" s="23" t="e">
        <f aca="false">AVERAGE($D$14:$F$14)/I62*100</f>
        <v>#DIV/0!</v>
      </c>
      <c r="J63" s="23" t="e">
        <f aca="false">AVERAGE($D$14:$F$14)/J62*100</f>
        <v>#DIV/0!</v>
      </c>
    </row>
    <row r="64" customFormat="false" ht="16.25" hidden="false" customHeight="false" outlineLevel="0" collapsed="false">
      <c r="A64" s="54"/>
      <c r="B64" s="17" t="s">
        <v>82</v>
      </c>
      <c r="C64" s="18" t="s">
        <v>83</v>
      </c>
      <c r="D64" s="23" t="e">
        <f aca="false">((D20+D29)/2)/D60</f>
        <v>#DIV/0!</v>
      </c>
      <c r="E64" s="23" t="e">
        <f aca="false">((E20+E29)/2)/E60</f>
        <v>#DIV/0!</v>
      </c>
      <c r="F64" s="23" t="e">
        <f aca="false">((F20+F29)/2)/F60</f>
        <v>#DIV/0!</v>
      </c>
      <c r="G64" s="57"/>
      <c r="H64" s="23" t="e">
        <f aca="false">((H20+H29)/2)/H60</f>
        <v>#DIV/0!</v>
      </c>
      <c r="I64" s="23" t="e">
        <f aca="false">((I20+I29)/2)/I60</f>
        <v>#DIV/0!</v>
      </c>
      <c r="J64" s="23" t="e">
        <f aca="false">((J20+J29)/2)/J60</f>
        <v>#DIV/0!</v>
      </c>
    </row>
    <row r="65" customFormat="false" ht="16.25" hidden="false" customHeight="false" outlineLevel="0" collapsed="false">
      <c r="A65" s="54"/>
      <c r="B65" s="17" t="s">
        <v>84</v>
      </c>
      <c r="C65" s="18" t="s">
        <v>83</v>
      </c>
      <c r="D65" s="23" t="e">
        <f aca="false">((D23+D31)/2)/D60</f>
        <v>#DIV/0!</v>
      </c>
      <c r="E65" s="23" t="e">
        <f aca="false">((E23+E31)/2)/E60</f>
        <v>#DIV/0!</v>
      </c>
      <c r="F65" s="23" t="e">
        <f aca="false">((F23+F31)/2)/F60</f>
        <v>#DIV/0!</v>
      </c>
      <c r="G65" s="57"/>
      <c r="H65" s="23" t="e">
        <f aca="false">((H23+H31)/2)/H60</f>
        <v>#DIV/0!</v>
      </c>
      <c r="I65" s="23" t="e">
        <f aca="false">((I23+I31)/2)/I60</f>
        <v>#DIV/0!</v>
      </c>
      <c r="J65" s="23" t="e">
        <f aca="false">((J23+J31)/2)/J60</f>
        <v>#DIV/0!</v>
      </c>
    </row>
    <row r="66" customFormat="false" ht="16.25" hidden="false" customHeight="false" outlineLevel="0" collapsed="false">
      <c r="A66" s="54"/>
      <c r="B66" s="17" t="s">
        <v>85</v>
      </c>
      <c r="C66" s="18" t="s">
        <v>83</v>
      </c>
      <c r="D66" s="23" t="e">
        <f aca="false">((D25+D33)/2)/D60</f>
        <v>#DIV/0!</v>
      </c>
      <c r="E66" s="23" t="e">
        <f aca="false">((E25+E33)/2)/E60</f>
        <v>#DIV/0!</v>
      </c>
      <c r="F66" s="23" t="e">
        <f aca="false">((F25+F33)/2)/F60</f>
        <v>#DIV/0!</v>
      </c>
      <c r="G66" s="57"/>
      <c r="H66" s="23" t="e">
        <f aca="false">((H25+H33)/2)/H60</f>
        <v>#DIV/0!</v>
      </c>
      <c r="I66" s="23" t="e">
        <f aca="false">((I25+I33)/2)/I60</f>
        <v>#DIV/0!</v>
      </c>
      <c r="J66" s="23" t="e">
        <f aca="false">((J25+J33)/2)/J60</f>
        <v>#DIV/0!</v>
      </c>
    </row>
    <row r="67" customFormat="false" ht="16.25" hidden="false" customHeight="false" outlineLevel="0" collapsed="false">
      <c r="A67" s="54"/>
      <c r="B67" s="17" t="s">
        <v>86</v>
      </c>
      <c r="C67" s="18" t="s">
        <v>83</v>
      </c>
      <c r="D67" s="23" t="e">
        <f aca="false">((D26+D34)/2)/D60</f>
        <v>#DIV/0!</v>
      </c>
      <c r="E67" s="23" t="e">
        <f aca="false">((E26+E34)/2)/E60</f>
        <v>#DIV/0!</v>
      </c>
      <c r="F67" s="23" t="e">
        <f aca="false">((F26+F34)/2)/F60</f>
        <v>#DIV/0!</v>
      </c>
      <c r="G67" s="57"/>
      <c r="H67" s="23" t="e">
        <f aca="false">((H26+H34)/2)/H60</f>
        <v>#DIV/0!</v>
      </c>
      <c r="I67" s="23" t="e">
        <f aca="false">((I26+I34)/2)/I60</f>
        <v>#DIV/0!</v>
      </c>
      <c r="J67" s="23" t="e">
        <f aca="false">((J26+J34)/2)/J60</f>
        <v>#DIV/0!</v>
      </c>
    </row>
    <row r="68" customFormat="false" ht="16.05" hidden="false" customHeight="false" outlineLevel="0" collapsed="false">
      <c r="A68" s="54"/>
      <c r="B68" s="17" t="s">
        <v>87</v>
      </c>
      <c r="C68" s="18" t="s">
        <v>83</v>
      </c>
      <c r="D68" s="23" t="e">
        <f aca="false">D43/D58</f>
        <v>#DIV/0!</v>
      </c>
      <c r="E68" s="23" t="e">
        <f aca="false">E43/E58</f>
        <v>#DIV/0!</v>
      </c>
      <c r="F68" s="23" t="e">
        <f aca="false">F43/F58</f>
        <v>#DIV/0!</v>
      </c>
      <c r="G68" s="61"/>
      <c r="H68" s="23" t="e">
        <f aca="false">H43/H58</f>
        <v>#DIV/0!</v>
      </c>
      <c r="I68" s="23" t="e">
        <f aca="false">I43/I58</f>
        <v>#DIV/0!</v>
      </c>
      <c r="J68" s="23" t="e">
        <f aca="false">J43/J58</f>
        <v>#DIV/0!</v>
      </c>
    </row>
    <row r="70" customFormat="false" ht="17.35" hidden="false" customHeight="false" outlineLevel="0" collapsed="false">
      <c r="A70" s="11" t="s">
        <v>88</v>
      </c>
      <c r="B70" s="11"/>
      <c r="C70" s="11"/>
      <c r="D70" s="11"/>
      <c r="E70" s="11"/>
      <c r="F70" s="11"/>
      <c r="G70" s="11"/>
      <c r="H70" s="11"/>
      <c r="I70" s="11"/>
      <c r="J70" s="11"/>
    </row>
    <row r="110" customFormat="false" ht="13.8" hidden="false" customHeight="fals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</row>
    <row r="132" customFormat="false" ht="17.35" hidden="false" customHeight="false" outlineLevel="0" collapsed="false">
      <c r="A132" s="11" t="s">
        <v>89</v>
      </c>
      <c r="B132" s="11"/>
      <c r="C132" s="11"/>
      <c r="D132" s="11"/>
      <c r="E132" s="11"/>
      <c r="F132" s="11"/>
      <c r="G132" s="11"/>
      <c r="H132" s="11"/>
      <c r="I132" s="11"/>
      <c r="J132" s="11"/>
    </row>
    <row r="164" customFormat="false" ht="13.8" hidden="false" customHeight="false" outlineLevel="0" collapsed="false">
      <c r="B164" s="1" t="s">
        <v>90</v>
      </c>
    </row>
    <row r="165" customFormat="false" ht="13.8" hidden="false" customHeight="false" outlineLevel="0" collapsed="false">
      <c r="B165" s="1" t="s">
        <v>91</v>
      </c>
    </row>
    <row r="166" customFormat="false" ht="13.8" hidden="false" customHeight="false" outlineLevel="0" collapsed="false">
      <c r="B166" s="1" t="s">
        <v>92</v>
      </c>
    </row>
    <row r="167" customFormat="false" ht="13.8" hidden="false" customHeight="false" outlineLevel="0" collapsed="false">
      <c r="B167" s="1" t="s">
        <v>93</v>
      </c>
    </row>
    <row r="168" customFormat="false" ht="13.8" hidden="false" customHeight="false" outlineLevel="0" collapsed="false">
      <c r="B168" s="1" t="s">
        <v>94</v>
      </c>
    </row>
    <row r="169" customFormat="false" ht="13.8" hidden="false" customHeight="false" outlineLevel="0" collapsed="false">
      <c r="B169" s="1" t="s">
        <v>95</v>
      </c>
    </row>
  </sheetData>
  <sheetProtection sheet="true" password="c4ba" objects="true" scenarios="true" selectLockedCells="true"/>
  <mergeCells count="34">
    <mergeCell ref="A1:J1"/>
    <mergeCell ref="A2:J2"/>
    <mergeCell ref="A4:F4"/>
    <mergeCell ref="G4:H4"/>
    <mergeCell ref="I4:J4"/>
    <mergeCell ref="A5:F5"/>
    <mergeCell ref="G5:H5"/>
    <mergeCell ref="I5:J5"/>
    <mergeCell ref="A6:F6"/>
    <mergeCell ref="G6:H6"/>
    <mergeCell ref="I6:J6"/>
    <mergeCell ref="A7:F7"/>
    <mergeCell ref="G7:H7"/>
    <mergeCell ref="I7:J7"/>
    <mergeCell ref="B9:F9"/>
    <mergeCell ref="I9:J9"/>
    <mergeCell ref="I10:J10"/>
    <mergeCell ref="I11:J11"/>
    <mergeCell ref="I12:J12"/>
    <mergeCell ref="A16:J16"/>
    <mergeCell ref="D17:F17"/>
    <mergeCell ref="H17:J17"/>
    <mergeCell ref="A19:A27"/>
    <mergeCell ref="A28:A35"/>
    <mergeCell ref="A36:A40"/>
    <mergeCell ref="A41:A48"/>
    <mergeCell ref="A49:A51"/>
    <mergeCell ref="A55:J55"/>
    <mergeCell ref="D56:F56"/>
    <mergeCell ref="H56:J56"/>
    <mergeCell ref="A58:A62"/>
    <mergeCell ref="A63:A68"/>
    <mergeCell ref="A70:J70"/>
    <mergeCell ref="A132:J132"/>
  </mergeCells>
  <printOptions headings="false" gridLines="false" gridLinesSet="true" horizontalCentered="false" verticalCentered="false"/>
  <pageMargins left="0.590277777777778" right="0.590277777777778" top="0.953472222222222" bottom="0.953472222222222" header="0.590277777777778" footer="0.590277777777778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Roman,Regular"&amp;12ECE401 - Power Electronics&amp;R&amp;"Times New Roman,Regular"&amp;12Lab 2: Three Phase Diode Rectifiers</oddHeader>
    <oddFooter>&amp;L&amp;"Times New Roman,Regular"&amp;12&amp;D &amp;T&amp;R&amp;"Times New Roman,Regular"&amp;12Page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2011-11-02T15:29:47Z</dcterms:created>
  <dc:creator>Albert Terheide</dc:creator>
  <dc:description/>
  <dc:language>en-CA</dc:language>
  <cp:lastModifiedBy/>
  <dcterms:modified xsi:type="dcterms:W3CDTF">2022-10-25T12:29:10Z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